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" sheetId="1" r:id="rId1"/>
    <sheet name="4" sheetId="2" r:id="rId2"/>
    <sheet name="5计算表" sheetId="3" r:id="rId3"/>
  </sheets>
  <calcPr calcId="144525"/>
</workbook>
</file>

<file path=xl/sharedStrings.xml><?xml version="1.0" encoding="utf-8"?>
<sst xmlns="http://schemas.openxmlformats.org/spreadsheetml/2006/main" count="126" uniqueCount="101">
  <si>
    <t>附表3</t>
  </si>
  <si>
    <t>2018年市属国有企业负责人绩效年薪调节系数确定表</t>
  </si>
  <si>
    <r>
      <rPr>
        <sz val="12"/>
        <color theme="1"/>
        <rFont val="宋体"/>
        <charset val="134"/>
      </rPr>
      <t>企业分类</t>
    </r>
  </si>
  <si>
    <r>
      <rPr>
        <sz val="12"/>
        <color theme="1"/>
        <rFont val="宋体"/>
        <charset val="134"/>
      </rPr>
      <t>规模因素</t>
    </r>
  </si>
  <si>
    <r>
      <rPr>
        <sz val="12"/>
        <color theme="1"/>
        <rFont val="宋体"/>
        <charset val="134"/>
      </rPr>
      <t>计量单位</t>
    </r>
  </si>
  <si>
    <r>
      <rPr>
        <sz val="12"/>
        <color theme="1"/>
        <rFont val="宋体"/>
        <charset val="134"/>
      </rPr>
      <t>绩效年薪调节系数</t>
    </r>
  </si>
  <si>
    <t>商业类</t>
  </si>
  <si>
    <r>
      <rPr>
        <sz val="12"/>
        <color theme="1"/>
        <rFont val="宋体"/>
        <charset val="134"/>
      </rPr>
      <t>资产总额（</t>
    </r>
    <r>
      <rPr>
        <sz val="12"/>
        <color theme="1"/>
        <rFont val="Times New Roman"/>
        <charset val="134"/>
      </rPr>
      <t>Z</t>
    </r>
    <r>
      <rPr>
        <sz val="12"/>
        <color theme="1"/>
        <rFont val="宋体"/>
        <charset val="134"/>
      </rPr>
      <t>）</t>
    </r>
  </si>
  <si>
    <t>亿元</t>
  </si>
  <si>
    <t>Z≥50</t>
  </si>
  <si>
    <t>20≤Z＜50</t>
  </si>
  <si>
    <t>10≤Z＜20</t>
  </si>
  <si>
    <t>5≤Z＜10</t>
  </si>
  <si>
    <t>Z＜5</t>
  </si>
  <si>
    <t>营业收入（Y）</t>
  </si>
  <si>
    <t>万元</t>
  </si>
  <si>
    <t>Y≥10000</t>
  </si>
  <si>
    <t>8000≤Y＜10000</t>
  </si>
  <si>
    <t>7000≤Y＜8000</t>
  </si>
  <si>
    <t>3000≤Y＜7000</t>
  </si>
  <si>
    <t>Y＜3000</t>
  </si>
  <si>
    <t>利润总额（P）</t>
  </si>
  <si>
    <t>P≥5000</t>
  </si>
  <si>
    <t>2000≤P＜5000</t>
  </si>
  <si>
    <t>1000≤P＜2000</t>
  </si>
  <si>
    <t>500≤P＜1000</t>
  </si>
  <si>
    <t>P＜500</t>
  </si>
  <si>
    <r>
      <rPr>
        <sz val="12"/>
        <color theme="1"/>
        <rFont val="宋体"/>
        <charset val="134"/>
      </rPr>
      <t>人员规模（</t>
    </r>
    <r>
      <rPr>
        <sz val="12"/>
        <color theme="1"/>
        <rFont val="Times New Roman"/>
        <charset val="134"/>
      </rPr>
      <t>X</t>
    </r>
    <r>
      <rPr>
        <sz val="12"/>
        <color theme="1"/>
        <rFont val="宋体"/>
        <charset val="134"/>
      </rPr>
      <t>）</t>
    </r>
  </si>
  <si>
    <t>人</t>
  </si>
  <si>
    <t>X≥1000</t>
  </si>
  <si>
    <t>800≤X＜1000</t>
  </si>
  <si>
    <t>600≤X＜800</t>
  </si>
  <si>
    <t>300≤X＜600</t>
  </si>
  <si>
    <t>X＜300</t>
  </si>
  <si>
    <t>公益类</t>
  </si>
  <si>
    <t>Z≥60</t>
  </si>
  <si>
    <t>30≤Z＜60</t>
  </si>
  <si>
    <t>10≤Z＜30</t>
  </si>
  <si>
    <t>Y≥2.5</t>
  </si>
  <si>
    <t>2.0≤Y＜2.5</t>
  </si>
  <si>
    <t>1.5≤Y＜2.0</t>
  </si>
  <si>
    <t>1.0≤Y＜1.5</t>
  </si>
  <si>
    <t>Y＜1.0</t>
  </si>
  <si>
    <t>P≥1000</t>
  </si>
  <si>
    <t>300≤P＜500</t>
  </si>
  <si>
    <t>100≤P＜300</t>
  </si>
  <si>
    <t>P＜100</t>
  </si>
  <si>
    <t>600≤X＜1000</t>
  </si>
  <si>
    <t>100≤X＜300</t>
  </si>
  <si>
    <t>X＜100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</si>
  <si>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四项规模因素指标均采用当年数据。</t>
    </r>
  </si>
  <si>
    <r>
      <rPr>
        <sz val="11"/>
        <color theme="1"/>
        <rFont val="Times New Roman"/>
        <charset val="134"/>
      </rPr>
      <t xml:space="preserve">           2.</t>
    </r>
    <r>
      <rPr>
        <sz val="11"/>
        <color theme="1"/>
        <rFont val="宋体"/>
        <charset val="134"/>
      </rPr>
      <t>满足四项指标中的一项指标限制要求的，可选用对应的最高档次。</t>
    </r>
  </si>
  <si>
    <r>
      <rPr>
        <sz val="11"/>
        <color theme="1"/>
        <rFont val="Times New Roman"/>
        <charset val="134"/>
      </rPr>
      <t xml:space="preserve">           3.</t>
    </r>
    <r>
      <rPr>
        <sz val="11"/>
        <color theme="1"/>
        <rFont val="宋体"/>
        <charset val="134"/>
      </rPr>
      <t>绩效年薪系数确定过程中可扣除客观因素。</t>
    </r>
  </si>
  <si>
    <t>附表4</t>
  </si>
  <si>
    <t>2018年市属国有企业负责人绩效年薪调节系数</t>
  </si>
  <si>
    <t>序号</t>
  </si>
  <si>
    <t>企业名称</t>
  </si>
  <si>
    <t>经营规模</t>
  </si>
  <si>
    <t>符合条件</t>
  </si>
  <si>
    <t>调节系数</t>
  </si>
  <si>
    <t>备  注</t>
  </si>
  <si>
    <t>吴忠市城乡建设投资开发有限公司</t>
  </si>
  <si>
    <t>资产总额115亿元</t>
  </si>
  <si>
    <r>
      <rPr>
        <sz val="12"/>
        <color theme="1"/>
        <rFont val="宋体"/>
        <charset val="134"/>
      </rPr>
      <t>资产总额</t>
    </r>
    <r>
      <rPr>
        <sz val="12"/>
        <color theme="1"/>
        <rFont val="等线"/>
        <charset val="134"/>
      </rPr>
      <t>≥50亿元</t>
    </r>
  </si>
  <si>
    <t>吴忠国有资本运营有限公司</t>
  </si>
  <si>
    <t>员工1002人</t>
  </si>
  <si>
    <r>
      <rPr>
        <sz val="12"/>
        <color theme="1"/>
        <rFont val="宋体"/>
        <charset val="134"/>
      </rPr>
      <t>人员</t>
    </r>
    <r>
      <rPr>
        <sz val="12"/>
        <color theme="1"/>
        <rFont val="等线"/>
        <charset val="134"/>
      </rPr>
      <t>≥1000人</t>
    </r>
  </si>
  <si>
    <t>吴忠开源扶贫担保有限公司</t>
  </si>
  <si>
    <t>利润总额372万元，资产减值损失准备金257万元</t>
  </si>
  <si>
    <r>
      <rPr>
        <sz val="12"/>
        <color theme="1"/>
        <rFont val="宋体"/>
        <charset val="134"/>
      </rPr>
      <t>利润总额</t>
    </r>
    <r>
      <rPr>
        <sz val="12"/>
        <color theme="1"/>
        <rFont val="宋体"/>
        <charset val="134"/>
      </rPr>
      <t>≥</t>
    </r>
    <r>
      <rPr>
        <sz val="12"/>
        <color theme="1"/>
        <rFont val="宋体"/>
        <charset val="134"/>
      </rPr>
      <t>500万元</t>
    </r>
  </si>
  <si>
    <t>吴忠交通投资开发有限公司</t>
  </si>
  <si>
    <t>员工353人</t>
  </si>
  <si>
    <r>
      <rPr>
        <sz val="12"/>
        <color theme="1"/>
        <rFont val="宋体"/>
        <charset val="134"/>
      </rPr>
      <t>人员规模</t>
    </r>
    <r>
      <rPr>
        <sz val="12"/>
        <color theme="1"/>
        <rFont val="等线"/>
        <charset val="134"/>
      </rPr>
      <t>≥</t>
    </r>
    <r>
      <rPr>
        <sz val="12"/>
        <color theme="1"/>
        <rFont val="宋体"/>
        <charset val="134"/>
      </rPr>
      <t>300人</t>
    </r>
  </si>
  <si>
    <t>吴忠水务投资开发有限公司</t>
  </si>
  <si>
    <t>资产总额6.6亿元</t>
  </si>
  <si>
    <t>资产总额≥5亿元</t>
  </si>
  <si>
    <t>吴忠现代农业扶贫开发投资有限公司</t>
  </si>
  <si>
    <t>资产总额5.8亿元</t>
  </si>
  <si>
    <t>吴忠文化旅游产业投资有限公司</t>
  </si>
  <si>
    <t>利润总额527万元</t>
  </si>
  <si>
    <t>吴忠中小微企业创业投资有限公司</t>
  </si>
  <si>
    <t>营业收入581万元</t>
  </si>
  <si>
    <t>营业收入＜1亿元</t>
  </si>
  <si>
    <t>附表5</t>
  </si>
  <si>
    <t>2018年市属国有企业负责人年薪计算表</t>
  </si>
  <si>
    <t xml:space="preserve">单位：元   </t>
  </si>
  <si>
    <t>在岗职工平均工资（市属国有企业在岗职工平均工资×80％＋本企业在岗职工平均工资×20％）</t>
  </si>
  <si>
    <t>企业负责人</t>
  </si>
  <si>
    <t>年薪＝基本年薪＋绩效年薪＋任期激励</t>
  </si>
  <si>
    <t>合计（不含任期激励）</t>
  </si>
  <si>
    <t>基本年薪</t>
  </si>
  <si>
    <t>绩效年薪</t>
  </si>
  <si>
    <t>任期激励</t>
  </si>
  <si>
    <t>基本年薪基数=在岗职工平均工资*2（以内）</t>
  </si>
  <si>
    <t>个人基本年薪分配系数（企业法人为1，其他负责人0.6-0.9）</t>
  </si>
  <si>
    <t>基本年薪＝基本年薪基数×个人基本年薪系数</t>
  </si>
  <si>
    <t>经营业绩考核系数</t>
  </si>
  <si>
    <t>绩效调节系数</t>
  </si>
  <si>
    <t>绩效年薪＝基本年薪×经营业绩考核系数×企业绩效系数</t>
  </si>
  <si>
    <t>任期激励在任期内年薪总水平30%以内确定</t>
  </si>
  <si>
    <t>注：上表所列为各企业主要负责人年薪，即基本年薪分配系数为1。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</si>
</sst>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_);[Red]\(0.0\)"/>
    <numFmt numFmtId="179" formatCode="0.00_);\(0.00\)"/>
    <numFmt numFmtId="180" formatCode="0.000_);\(0.000\)"/>
    <numFmt numFmtId="181" formatCode="0.0_);\(0.0\)"/>
    <numFmt numFmtId="182" formatCode="0_);[Red]\(0\)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26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仿宋"/>
      <charset val="134"/>
    </font>
    <font>
      <sz val="26"/>
      <color theme="1"/>
      <name val="方正小标宋_GBK"/>
      <charset val="134"/>
    </font>
    <font>
      <sz val="18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4" applyNumberFormat="0" applyAlignment="0" applyProtection="0">
      <alignment vertical="center"/>
    </xf>
    <xf numFmtId="0" fontId="43" fillId="14" borderId="8" applyNumberFormat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8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8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6" sqref="E6"/>
    </sheetView>
  </sheetViews>
  <sheetFormatPr defaultColWidth="8.89166666666667" defaultRowHeight="25.2" customHeight="1" outlineLevelCol="7"/>
  <cols>
    <col min="1" max="1" width="11.775" style="44" customWidth="1"/>
    <col min="2" max="2" width="17" style="44" customWidth="1"/>
    <col min="3" max="3" width="11" style="44" customWidth="1"/>
    <col min="4" max="4" width="15.775" style="44" customWidth="1"/>
    <col min="5" max="7" width="18.1083333333333" style="44" customWidth="1"/>
    <col min="8" max="8" width="17.4416666666667" style="44" customWidth="1"/>
    <col min="9" max="16384" width="8.89166666666667" style="44"/>
  </cols>
  <sheetData>
    <row r="1" ht="32.55" customHeight="1" spans="1:2">
      <c r="A1" s="45" t="s">
        <v>0</v>
      </c>
      <c r="B1" s="45"/>
    </row>
    <row r="2" ht="37.95" customHeight="1" spans="1:8">
      <c r="A2" s="46" t="s">
        <v>1</v>
      </c>
      <c r="B2" s="47"/>
      <c r="C2" s="47"/>
      <c r="D2" s="47"/>
      <c r="E2" s="47"/>
      <c r="F2" s="47"/>
      <c r="G2" s="47"/>
      <c r="H2" s="47"/>
    </row>
    <row r="3" ht="27" customHeight="1"/>
    <row r="4" ht="36" customHeight="1" spans="1:8">
      <c r="A4" s="48" t="s">
        <v>2</v>
      </c>
      <c r="B4" s="48" t="s">
        <v>3</v>
      </c>
      <c r="C4" s="48" t="s">
        <v>4</v>
      </c>
      <c r="D4" s="48" t="s">
        <v>5</v>
      </c>
      <c r="E4" s="48"/>
      <c r="F4" s="48"/>
      <c r="G4" s="48"/>
      <c r="H4" s="48"/>
    </row>
    <row r="5" ht="31.95" customHeight="1" spans="1:8">
      <c r="A5" s="48"/>
      <c r="B5" s="48"/>
      <c r="C5" s="48"/>
      <c r="D5" s="49">
        <v>0.9</v>
      </c>
      <c r="E5" s="49">
        <v>0.85</v>
      </c>
      <c r="F5" s="49">
        <v>0.8</v>
      </c>
      <c r="G5" s="49">
        <v>0.7</v>
      </c>
      <c r="H5" s="49">
        <v>0.6</v>
      </c>
    </row>
    <row r="6" ht="30" customHeight="1" spans="1:8">
      <c r="A6" s="50" t="s">
        <v>6</v>
      </c>
      <c r="B6" s="48" t="s">
        <v>7</v>
      </c>
      <c r="C6" s="51" t="s">
        <v>8</v>
      </c>
      <c r="D6" s="39" t="s">
        <v>9</v>
      </c>
      <c r="E6" s="39" t="s">
        <v>10</v>
      </c>
      <c r="F6" s="39" t="s">
        <v>11</v>
      </c>
      <c r="G6" s="39" t="s">
        <v>12</v>
      </c>
      <c r="H6" s="39" t="s">
        <v>13</v>
      </c>
    </row>
    <row r="7" ht="30" customHeight="1" spans="1:8">
      <c r="A7" s="52"/>
      <c r="B7" s="51" t="s">
        <v>14</v>
      </c>
      <c r="C7" s="51" t="s">
        <v>15</v>
      </c>
      <c r="D7" s="53" t="s">
        <v>16</v>
      </c>
      <c r="E7" s="39" t="s">
        <v>17</v>
      </c>
      <c r="F7" s="39" t="s">
        <v>18</v>
      </c>
      <c r="G7" s="39" t="s">
        <v>19</v>
      </c>
      <c r="H7" s="39" t="s">
        <v>20</v>
      </c>
    </row>
    <row r="8" ht="30" customHeight="1" spans="1:8">
      <c r="A8" s="52"/>
      <c r="B8" s="51" t="s">
        <v>21</v>
      </c>
      <c r="C8" s="51" t="s">
        <v>15</v>
      </c>
      <c r="D8" s="39" t="s">
        <v>22</v>
      </c>
      <c r="E8" s="39" t="s">
        <v>23</v>
      </c>
      <c r="F8" s="39" t="s">
        <v>24</v>
      </c>
      <c r="G8" s="39" t="s">
        <v>25</v>
      </c>
      <c r="H8" s="39" t="s">
        <v>26</v>
      </c>
    </row>
    <row r="9" ht="30" customHeight="1" spans="1:8">
      <c r="A9" s="52"/>
      <c r="B9" s="48" t="s">
        <v>27</v>
      </c>
      <c r="C9" s="51" t="s">
        <v>28</v>
      </c>
      <c r="D9" s="39" t="s">
        <v>29</v>
      </c>
      <c r="E9" s="39" t="s">
        <v>30</v>
      </c>
      <c r="F9" s="39" t="s">
        <v>31</v>
      </c>
      <c r="G9" s="39" t="s">
        <v>32</v>
      </c>
      <c r="H9" s="39" t="s">
        <v>33</v>
      </c>
    </row>
    <row r="10" ht="30" customHeight="1" spans="1:8">
      <c r="A10" s="50" t="s">
        <v>34</v>
      </c>
      <c r="B10" s="48" t="s">
        <v>7</v>
      </c>
      <c r="C10" s="51" t="s">
        <v>8</v>
      </c>
      <c r="D10" s="39" t="s">
        <v>35</v>
      </c>
      <c r="E10" s="39" t="s">
        <v>36</v>
      </c>
      <c r="F10" s="39" t="s">
        <v>37</v>
      </c>
      <c r="G10" s="39" t="s">
        <v>12</v>
      </c>
      <c r="H10" s="39" t="s">
        <v>13</v>
      </c>
    </row>
    <row r="11" ht="30" customHeight="1" spans="1:8">
      <c r="A11" s="52"/>
      <c r="B11" s="51" t="s">
        <v>14</v>
      </c>
      <c r="C11" s="51" t="s">
        <v>8</v>
      </c>
      <c r="D11" s="39" t="s">
        <v>38</v>
      </c>
      <c r="E11" s="39" t="s">
        <v>39</v>
      </c>
      <c r="F11" s="39" t="s">
        <v>40</v>
      </c>
      <c r="G11" s="39" t="s">
        <v>41</v>
      </c>
      <c r="H11" s="39" t="s">
        <v>42</v>
      </c>
    </row>
    <row r="12" ht="30" customHeight="1" spans="1:8">
      <c r="A12" s="52"/>
      <c r="B12" s="51" t="s">
        <v>21</v>
      </c>
      <c r="C12" s="51" t="s">
        <v>15</v>
      </c>
      <c r="D12" s="39" t="s">
        <v>43</v>
      </c>
      <c r="E12" s="39" t="s">
        <v>25</v>
      </c>
      <c r="F12" s="39" t="s">
        <v>44</v>
      </c>
      <c r="G12" s="39" t="s">
        <v>45</v>
      </c>
      <c r="H12" s="39" t="s">
        <v>46</v>
      </c>
    </row>
    <row r="13" ht="30" customHeight="1" spans="1:8">
      <c r="A13" s="52"/>
      <c r="B13" s="48" t="s">
        <v>27</v>
      </c>
      <c r="C13" s="51" t="s">
        <v>28</v>
      </c>
      <c r="D13" s="39" t="s">
        <v>29</v>
      </c>
      <c r="E13" s="39" t="s">
        <v>47</v>
      </c>
      <c r="F13" s="39" t="s">
        <v>32</v>
      </c>
      <c r="G13" s="39" t="s">
        <v>48</v>
      </c>
      <c r="H13" s="39" t="s">
        <v>49</v>
      </c>
    </row>
    <row r="14" ht="19.95" customHeight="1" spans="1:1">
      <c r="A14" s="44" t="s">
        <v>50</v>
      </c>
    </row>
    <row r="15" ht="19.95" customHeight="1" spans="1:1">
      <c r="A15" s="44" t="s">
        <v>51</v>
      </c>
    </row>
    <row r="16" ht="19.95" customHeight="1" spans="1:1">
      <c r="A16" s="44" t="s">
        <v>52</v>
      </c>
    </row>
  </sheetData>
  <mergeCells count="8">
    <mergeCell ref="A1:B1"/>
    <mergeCell ref="A2:H2"/>
    <mergeCell ref="D4:H4"/>
    <mergeCell ref="A4:A5"/>
    <mergeCell ref="A6:A9"/>
    <mergeCell ref="A10:A13"/>
    <mergeCell ref="B4:B5"/>
    <mergeCell ref="C4:C5"/>
  </mergeCells>
  <printOptions horizontalCentered="1"/>
  <pageMargins left="0.786805555555556" right="0.786805555555556" top="0.747916666666667" bottom="0.747916666666667" header="0.314583333333333" footer="0.511805555555556"/>
  <pageSetup paperSize="9" orientation="landscape" horizontalDpi="600"/>
  <headerFooter>
    <oddFooter>&amp;C-9-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B1"/>
    </sheetView>
  </sheetViews>
  <sheetFormatPr defaultColWidth="9" defaultRowHeight="13.5" outlineLevelCol="6"/>
  <cols>
    <col min="1" max="1" width="6.66666666666667" style="29" customWidth="1"/>
    <col min="2" max="2" width="38.225" style="29" customWidth="1"/>
    <col min="3" max="3" width="30" style="30" customWidth="1"/>
    <col min="4" max="4" width="26.225" style="29" customWidth="1"/>
    <col min="5" max="5" width="19.5583333333333" style="29" customWidth="1"/>
    <col min="6" max="6" width="11.6666666666667" style="29" customWidth="1"/>
    <col min="7" max="16384" width="9" style="29"/>
  </cols>
  <sheetData>
    <row r="1" ht="30" customHeight="1" spans="1:2">
      <c r="A1" s="31" t="s">
        <v>53</v>
      </c>
      <c r="B1" s="31"/>
    </row>
    <row r="2" ht="34.5" spans="1:7">
      <c r="A2" s="32" t="s">
        <v>54</v>
      </c>
      <c r="B2" s="32"/>
      <c r="C2" s="32"/>
      <c r="D2" s="32"/>
      <c r="E2" s="32"/>
      <c r="F2" s="32"/>
      <c r="G2" s="33"/>
    </row>
    <row r="3" ht="22.2" customHeight="1" spans="2:6">
      <c r="B3" s="34"/>
      <c r="C3" s="34"/>
      <c r="D3" s="34"/>
      <c r="E3" s="34"/>
      <c r="F3" s="34"/>
    </row>
    <row r="4" ht="14.25" customHeight="1" spans="1:6">
      <c r="A4" s="35" t="s">
        <v>55</v>
      </c>
      <c r="B4" s="36" t="s">
        <v>56</v>
      </c>
      <c r="C4" s="36" t="s">
        <v>57</v>
      </c>
      <c r="D4" s="36" t="s">
        <v>58</v>
      </c>
      <c r="E4" s="36" t="s">
        <v>59</v>
      </c>
      <c r="F4" s="36" t="s">
        <v>60</v>
      </c>
    </row>
    <row r="5" ht="28.8" customHeight="1" spans="1:6">
      <c r="A5" s="35"/>
      <c r="B5" s="37"/>
      <c r="C5" s="36"/>
      <c r="D5" s="36"/>
      <c r="E5" s="36"/>
      <c r="F5" s="38"/>
    </row>
    <row r="6" ht="13.8" hidden="1" customHeight="1" spans="1:6">
      <c r="A6" s="35"/>
      <c r="B6" s="37"/>
      <c r="C6" s="36"/>
      <c r="D6" s="36"/>
      <c r="E6" s="36"/>
      <c r="F6" s="38"/>
    </row>
    <row r="7" ht="34.95" customHeight="1" spans="1:6">
      <c r="A7" s="39">
        <v>1</v>
      </c>
      <c r="B7" s="40" t="s">
        <v>61</v>
      </c>
      <c r="C7" s="39" t="s">
        <v>62</v>
      </c>
      <c r="D7" s="39" t="s">
        <v>63</v>
      </c>
      <c r="E7" s="41">
        <v>0.9</v>
      </c>
      <c r="F7" s="39"/>
    </row>
    <row r="8" ht="34.95" customHeight="1" spans="1:6">
      <c r="A8" s="39">
        <v>2</v>
      </c>
      <c r="B8" s="40" t="s">
        <v>64</v>
      </c>
      <c r="C8" s="39" t="s">
        <v>65</v>
      </c>
      <c r="D8" s="39" t="s">
        <v>66</v>
      </c>
      <c r="E8" s="41">
        <v>0.9</v>
      </c>
      <c r="F8" s="39"/>
    </row>
    <row r="9" ht="34.95" customHeight="1" spans="1:6">
      <c r="A9" s="39">
        <v>3</v>
      </c>
      <c r="B9" s="40" t="s">
        <v>67</v>
      </c>
      <c r="C9" s="42" t="s">
        <v>68</v>
      </c>
      <c r="D9" s="39" t="s">
        <v>69</v>
      </c>
      <c r="E9" s="41">
        <v>0.7</v>
      </c>
      <c r="F9" s="39"/>
    </row>
    <row r="10" ht="34.95" customHeight="1" spans="1:6">
      <c r="A10" s="39">
        <v>4</v>
      </c>
      <c r="B10" s="40" t="s">
        <v>70</v>
      </c>
      <c r="C10" s="39" t="s">
        <v>71</v>
      </c>
      <c r="D10" s="39" t="s">
        <v>72</v>
      </c>
      <c r="E10" s="41">
        <v>0.8</v>
      </c>
      <c r="F10" s="39"/>
    </row>
    <row r="11" ht="34.95" customHeight="1" spans="1:6">
      <c r="A11" s="39">
        <v>5</v>
      </c>
      <c r="B11" s="43" t="s">
        <v>73</v>
      </c>
      <c r="C11" s="42" t="s">
        <v>74</v>
      </c>
      <c r="D11" s="39" t="s">
        <v>75</v>
      </c>
      <c r="E11" s="41">
        <v>0.7</v>
      </c>
      <c r="F11" s="39"/>
    </row>
    <row r="12" ht="34.95" customHeight="1" spans="1:6">
      <c r="A12" s="39">
        <v>6</v>
      </c>
      <c r="B12" s="40" t="s">
        <v>76</v>
      </c>
      <c r="C12" s="39" t="s">
        <v>77</v>
      </c>
      <c r="D12" s="39" t="s">
        <v>75</v>
      </c>
      <c r="E12" s="41">
        <v>0.7</v>
      </c>
      <c r="F12" s="39"/>
    </row>
    <row r="13" ht="34.95" customHeight="1" spans="1:6">
      <c r="A13" s="39">
        <v>7</v>
      </c>
      <c r="B13" s="43" t="s">
        <v>78</v>
      </c>
      <c r="C13" s="42" t="s">
        <v>79</v>
      </c>
      <c r="D13" s="39" t="s">
        <v>69</v>
      </c>
      <c r="E13" s="41">
        <v>0.7</v>
      </c>
      <c r="F13" s="39"/>
    </row>
    <row r="14" ht="34.95" customHeight="1" spans="1:6">
      <c r="A14" s="39">
        <v>8</v>
      </c>
      <c r="B14" s="40" t="s">
        <v>80</v>
      </c>
      <c r="C14" s="39" t="s">
        <v>81</v>
      </c>
      <c r="D14" s="39" t="s">
        <v>82</v>
      </c>
      <c r="E14" s="41">
        <v>0.6</v>
      </c>
      <c r="F14" s="39"/>
    </row>
  </sheetData>
  <mergeCells count="8">
    <mergeCell ref="A2:F2"/>
    <mergeCell ref="B3:F3"/>
    <mergeCell ref="A4:A6"/>
    <mergeCell ref="B4:B6"/>
    <mergeCell ref="C4:C6"/>
    <mergeCell ref="D4:D6"/>
    <mergeCell ref="E4:E6"/>
    <mergeCell ref="F4:F6"/>
  </mergeCells>
  <printOptions horizontalCentered="1"/>
  <pageMargins left="0.708333333333333" right="0.708333333333333" top="0.747916666666667" bottom="0.747916666666667" header="0.314583333333333" footer="0.708333333333333"/>
  <pageSetup paperSize="9" orientation="landscape" horizontalDpi="600"/>
  <headerFooter>
    <oddFooter>&amp;C-10-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7" sqref="G7"/>
    </sheetView>
  </sheetViews>
  <sheetFormatPr defaultColWidth="9" defaultRowHeight="13.5"/>
  <cols>
    <col min="1" max="1" width="32.5583333333333" style="2" customWidth="1"/>
    <col min="2" max="2" width="18" style="2" customWidth="1"/>
    <col min="3" max="3" width="8.10833333333333" style="2" customWidth="1"/>
    <col min="4" max="4" width="12.1083333333333" style="2" customWidth="1"/>
    <col min="5" max="5" width="11.6666666666667" style="3" customWidth="1"/>
    <col min="6" max="6" width="9.44166666666667" style="2" customWidth="1"/>
    <col min="7" max="7" width="10.225" style="2" customWidth="1"/>
    <col min="8" max="8" width="7.44166666666667" style="2" customWidth="1"/>
    <col min="9" max="9" width="6.33333333333333" style="2" customWidth="1"/>
    <col min="10" max="10" width="11.5583333333333" style="2" customWidth="1"/>
    <col min="11" max="11" width="10.6666666666667" style="2" customWidth="1"/>
    <col min="12" max="16384" width="9" style="2"/>
  </cols>
  <sheetData>
    <row r="1" ht="30.75" customHeight="1" spans="1:1">
      <c r="A1" s="4" t="s">
        <v>83</v>
      </c>
    </row>
    <row r="2" ht="34.5" spans="1:11">
      <c r="A2" s="5" t="s">
        <v>84</v>
      </c>
      <c r="B2" s="5"/>
      <c r="C2" s="5"/>
      <c r="D2" s="5"/>
      <c r="E2" s="5"/>
      <c r="F2" s="5"/>
      <c r="G2" s="5"/>
      <c r="H2" s="5"/>
      <c r="I2" s="5"/>
      <c r="J2" s="5"/>
      <c r="K2" s="23"/>
    </row>
    <row r="3" spans="1:11">
      <c r="A3" s="6" t="s">
        <v>85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9.95" customHeight="1" spans="1:11">
      <c r="A4" s="7" t="s">
        <v>56</v>
      </c>
      <c r="B4" s="8" t="s">
        <v>86</v>
      </c>
      <c r="C4" s="7" t="s">
        <v>87</v>
      </c>
      <c r="D4" s="9" t="s">
        <v>88</v>
      </c>
      <c r="E4" s="9"/>
      <c r="F4" s="9"/>
      <c r="G4" s="9"/>
      <c r="H4" s="9"/>
      <c r="I4" s="9"/>
      <c r="J4" s="9"/>
      <c r="K4" s="9"/>
    </row>
    <row r="5" s="1" customFormat="1" ht="19.95" customHeight="1" spans="1:11">
      <c r="A5" s="10"/>
      <c r="B5" s="8"/>
      <c r="C5" s="7"/>
      <c r="D5" s="7" t="s">
        <v>89</v>
      </c>
      <c r="E5" s="9" t="s">
        <v>90</v>
      </c>
      <c r="F5" s="9"/>
      <c r="G5" s="9"/>
      <c r="H5" s="9" t="s">
        <v>91</v>
      </c>
      <c r="I5" s="24"/>
      <c r="J5" s="24"/>
      <c r="K5" s="25" t="s">
        <v>92</v>
      </c>
    </row>
    <row r="6" s="1" customFormat="1" ht="73.8" customHeight="1" spans="1:11">
      <c r="A6" s="10"/>
      <c r="B6" s="8"/>
      <c r="C6" s="7"/>
      <c r="D6" s="10"/>
      <c r="E6" s="11" t="s">
        <v>93</v>
      </c>
      <c r="F6" s="12" t="s">
        <v>94</v>
      </c>
      <c r="G6" s="13" t="s">
        <v>95</v>
      </c>
      <c r="H6" s="12" t="s">
        <v>96</v>
      </c>
      <c r="I6" s="12" t="s">
        <v>97</v>
      </c>
      <c r="J6" s="26" t="s">
        <v>98</v>
      </c>
      <c r="K6" s="27" t="s">
        <v>99</v>
      </c>
    </row>
    <row r="7" ht="28.05" customHeight="1" spans="1:11">
      <c r="A7" s="14" t="s">
        <v>61</v>
      </c>
      <c r="B7" s="15">
        <v>75717.6</v>
      </c>
      <c r="C7" s="15"/>
      <c r="D7" s="16">
        <f t="shared" ref="D7:D11" si="0">G7+J7</f>
        <v>275612.064</v>
      </c>
      <c r="E7" s="17">
        <f>B7*1.75</f>
        <v>132505.8</v>
      </c>
      <c r="F7" s="18">
        <v>1</v>
      </c>
      <c r="G7" s="14">
        <f>E7*F7</f>
        <v>132505.8</v>
      </c>
      <c r="H7" s="19">
        <v>1.2</v>
      </c>
      <c r="I7" s="18">
        <v>0.9</v>
      </c>
      <c r="J7" s="28">
        <f t="shared" ref="J7:J11" si="1">G7*H7*I7</f>
        <v>143106.264</v>
      </c>
      <c r="K7" s="15"/>
    </row>
    <row r="8" ht="28.05" customHeight="1" spans="1:11">
      <c r="A8" s="14" t="s">
        <v>64</v>
      </c>
      <c r="B8" s="15">
        <v>60901.2</v>
      </c>
      <c r="C8" s="15"/>
      <c r="D8" s="16">
        <f t="shared" si="0"/>
        <v>253172.37852</v>
      </c>
      <c r="E8" s="17">
        <f t="shared" ref="E8:E14" si="2">B8*1.8</f>
        <v>109622.16</v>
      </c>
      <c r="F8" s="18">
        <v>1</v>
      </c>
      <c r="G8" s="14">
        <f t="shared" ref="G8:G14" si="3">E8*F8</f>
        <v>109622.16</v>
      </c>
      <c r="H8" s="19">
        <v>1.455</v>
      </c>
      <c r="I8" s="18">
        <v>0.9</v>
      </c>
      <c r="J8" s="28">
        <f t="shared" si="1"/>
        <v>143550.21852</v>
      </c>
      <c r="K8" s="15"/>
    </row>
    <row r="9" ht="28.05" customHeight="1" spans="1:11">
      <c r="A9" s="14" t="s">
        <v>67</v>
      </c>
      <c r="B9" s="15">
        <v>81085</v>
      </c>
      <c r="C9" s="15"/>
      <c r="D9" s="16">
        <f t="shared" si="0"/>
        <v>261912.6585</v>
      </c>
      <c r="E9" s="17">
        <f t="shared" si="2"/>
        <v>145953</v>
      </c>
      <c r="F9" s="18">
        <v>1</v>
      </c>
      <c r="G9" s="14">
        <f t="shared" si="3"/>
        <v>145953</v>
      </c>
      <c r="H9" s="19">
        <v>1.135</v>
      </c>
      <c r="I9" s="18">
        <v>0.7</v>
      </c>
      <c r="J9" s="28">
        <f t="shared" si="1"/>
        <v>115959.6585</v>
      </c>
      <c r="K9" s="15"/>
    </row>
    <row r="10" ht="28.05" customHeight="1" spans="1:11">
      <c r="A10" s="14" t="s">
        <v>70</v>
      </c>
      <c r="B10" s="15">
        <v>62007.6</v>
      </c>
      <c r="C10" s="15"/>
      <c r="D10" s="16">
        <f t="shared" si="0"/>
        <v>205815.62592</v>
      </c>
      <c r="E10" s="17">
        <f t="shared" si="2"/>
        <v>111613.68</v>
      </c>
      <c r="F10" s="18">
        <v>1</v>
      </c>
      <c r="G10" s="14">
        <f t="shared" si="3"/>
        <v>111613.68</v>
      </c>
      <c r="H10" s="19">
        <v>1.055</v>
      </c>
      <c r="I10" s="18">
        <v>0.8</v>
      </c>
      <c r="J10" s="28">
        <f t="shared" si="1"/>
        <v>94201.94592</v>
      </c>
      <c r="K10" s="15"/>
    </row>
    <row r="11" ht="28.05" customHeight="1" spans="1:11">
      <c r="A11" s="20" t="s">
        <v>73</v>
      </c>
      <c r="B11" s="15">
        <v>65789</v>
      </c>
      <c r="C11" s="15"/>
      <c r="D11" s="16">
        <f t="shared" si="0"/>
        <v>210018.2247</v>
      </c>
      <c r="E11" s="17">
        <f t="shared" si="2"/>
        <v>118420.2</v>
      </c>
      <c r="F11" s="18">
        <v>1</v>
      </c>
      <c r="G11" s="14">
        <f t="shared" si="3"/>
        <v>118420.2</v>
      </c>
      <c r="H11" s="19">
        <v>1.105</v>
      </c>
      <c r="I11" s="18">
        <v>0.7</v>
      </c>
      <c r="J11" s="28">
        <f t="shared" si="1"/>
        <v>91598.0247</v>
      </c>
      <c r="K11" s="15"/>
    </row>
    <row r="12" ht="28.05" customHeight="1" spans="1:11">
      <c r="A12" s="14" t="s">
        <v>76</v>
      </c>
      <c r="B12" s="15">
        <v>64052.8</v>
      </c>
      <c r="C12" s="15"/>
      <c r="D12" s="16">
        <f t="shared" ref="D12:D14" si="4">G12+J12</f>
        <v>231820.854552</v>
      </c>
      <c r="E12" s="17">
        <f>B12*1.71</f>
        <v>109530.288</v>
      </c>
      <c r="F12" s="18">
        <v>1</v>
      </c>
      <c r="G12" s="14">
        <f t="shared" si="3"/>
        <v>109530.288</v>
      </c>
      <c r="H12" s="19">
        <v>1.595</v>
      </c>
      <c r="I12" s="18">
        <v>0.7</v>
      </c>
      <c r="J12" s="28">
        <f t="shared" ref="J12:J14" si="5">G12*H12*I12</f>
        <v>122290.566552</v>
      </c>
      <c r="K12" s="15"/>
    </row>
    <row r="13" ht="28.05" customHeight="1" spans="1:11">
      <c r="A13" s="20" t="s">
        <v>78</v>
      </c>
      <c r="B13" s="15">
        <v>65942.6</v>
      </c>
      <c r="C13" s="15"/>
      <c r="D13" s="16">
        <f t="shared" si="4"/>
        <v>213001.19226</v>
      </c>
      <c r="E13" s="17">
        <f t="shared" si="2"/>
        <v>118696.68</v>
      </c>
      <c r="F13" s="18">
        <v>1</v>
      </c>
      <c r="G13" s="14">
        <f t="shared" si="3"/>
        <v>118696.68</v>
      </c>
      <c r="H13" s="19">
        <v>1.135</v>
      </c>
      <c r="I13" s="18">
        <v>0.7</v>
      </c>
      <c r="J13" s="28">
        <f t="shared" si="5"/>
        <v>94304.51226</v>
      </c>
      <c r="K13" s="15"/>
    </row>
    <row r="14" ht="28.05" customHeight="1" spans="1:11">
      <c r="A14" s="14" t="s">
        <v>80</v>
      </c>
      <c r="B14" s="15">
        <v>66740</v>
      </c>
      <c r="C14" s="15"/>
      <c r="D14" s="16">
        <f t="shared" si="4"/>
        <v>201237.785</v>
      </c>
      <c r="E14" s="17">
        <f>B14*1.75</f>
        <v>116795</v>
      </c>
      <c r="F14" s="18">
        <v>1</v>
      </c>
      <c r="G14" s="14">
        <f t="shared" si="3"/>
        <v>116795</v>
      </c>
      <c r="H14" s="19">
        <v>1.205</v>
      </c>
      <c r="I14" s="18">
        <v>0.6</v>
      </c>
      <c r="J14" s="28">
        <f t="shared" si="5"/>
        <v>84442.785</v>
      </c>
      <c r="K14" s="15"/>
    </row>
    <row r="15" ht="28.05" customHeight="1" spans="1:11">
      <c r="A15" s="14"/>
      <c r="B15" s="15"/>
      <c r="C15" s="15"/>
      <c r="D15" s="16"/>
      <c r="E15" s="17"/>
      <c r="F15" s="21"/>
      <c r="G15" s="14"/>
      <c r="H15" s="14"/>
      <c r="I15" s="18"/>
      <c r="J15" s="28"/>
      <c r="K15" s="15"/>
    </row>
    <row r="16" spans="1:10">
      <c r="A16" s="22" t="s">
        <v>100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10">
    <mergeCell ref="A2:J2"/>
    <mergeCell ref="A3:K3"/>
    <mergeCell ref="D4:K4"/>
    <mergeCell ref="E5:G5"/>
    <mergeCell ref="H5:J5"/>
    <mergeCell ref="A16:J16"/>
    <mergeCell ref="A4:A6"/>
    <mergeCell ref="B4:B6"/>
    <mergeCell ref="C4:C6"/>
    <mergeCell ref="D5:D6"/>
  </mergeCells>
  <pageMargins left="0.511805555555556" right="0.511805555555556" top="0.747916666666667" bottom="0.747916666666667" header="0.314583333333333" footer="0.708333333333333"/>
  <pageSetup paperSize="9" orientation="landscape" horizontalDpi="600"/>
  <headerFooter>
    <oddFooter>&amp;C-11-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</vt:lpstr>
      <vt:lpstr>4</vt:lpstr>
      <vt:lpstr>5计算表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马策</cp:lastModifiedBy>
  <dcterms:created xsi:type="dcterms:W3CDTF">2016-01-28T02:18:00Z</dcterms:created>
  <cp:lastPrinted>2019-10-09T09:18:00Z</cp:lastPrinted>
  <dcterms:modified xsi:type="dcterms:W3CDTF">2019-11-13T03:42:15Z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